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enerativeorganicalliance.sharepoint.com/sites/ROCStandard/Shared Documents/Quality Management System (QMS)/Forms/"/>
    </mc:Choice>
  </mc:AlternateContent>
  <xr:revisionPtr revIDLastSave="240" documentId="8_{A13E1CFC-0F70-944E-AE12-ADB0378D6F3A}" xr6:coauthVersionLast="46" xr6:coauthVersionMax="46" xr10:uidLastSave="{B970E7FD-CF67-1748-BABF-B4295E7F8AC3}"/>
  <bookViews>
    <workbookView xWindow="0" yWindow="500" windowWidth="28800" windowHeight="17500" xr2:uid="{6D6A1C1E-01FC-5F4C-B826-771C5EF5EB20}"/>
  </bookViews>
  <sheets>
    <sheet name="1. Cost &amp; Fee Worksheet" sheetId="1" r:id="rId1"/>
    <sheet name="2. Fee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2" i="1" s="1"/>
  <c r="H14" i="1" s="1"/>
  <c r="H15" i="1" s="1"/>
  <c r="G10" i="1"/>
  <c r="G12" i="1" s="1"/>
  <c r="G14" i="1" s="1"/>
  <c r="G15" i="1" s="1"/>
  <c r="F10" i="1"/>
  <c r="F12" i="1" s="1"/>
  <c r="F14" i="1" s="1"/>
  <c r="F15" i="1" s="1"/>
  <c r="E10" i="1"/>
  <c r="E12" i="1" s="1"/>
  <c r="E14" i="1" s="1"/>
  <c r="E15" i="1" s="1"/>
  <c r="D10" i="1"/>
  <c r="D12" i="1" s="1"/>
  <c r="D14" i="1" s="1"/>
  <c r="D15" i="1" s="1"/>
  <c r="C10" i="1"/>
  <c r="C12" i="1" s="1"/>
  <c r="C14" i="1" s="1"/>
  <c r="C15" i="1" s="1"/>
  <c r="C19" i="1" l="1"/>
  <c r="C20" i="1" s="1"/>
</calcChain>
</file>

<file path=xl/sharedStrings.xml><?xml version="1.0" encoding="utf-8"?>
<sst xmlns="http://schemas.openxmlformats.org/spreadsheetml/2006/main" count="59" uniqueCount="59">
  <si>
    <t xml:space="preserve">Gross Revenue (ROC %) </t>
  </si>
  <si>
    <t xml:space="preserve"> </t>
  </si>
  <si>
    <t>Product Total Production Units</t>
  </si>
  <si>
    <t xml:space="preserve">Product Name </t>
  </si>
  <si>
    <t xml:space="preserve">Annual Fee for FARMS </t>
  </si>
  <si>
    <t>License Fee for BRANDS</t>
  </si>
  <si>
    <t>.2% of average GROPV in category ($100,000 cap)</t>
  </si>
  <si>
    <t>&lt;$200,000</t>
  </si>
  <si>
    <t>201,000-250,000</t>
  </si>
  <si>
    <t>250,001-300,000</t>
  </si>
  <si>
    <t>300,001-350,000</t>
  </si>
  <si>
    <t>350,001-400,000</t>
  </si>
  <si>
    <t>400,001-450,000</t>
  </si>
  <si>
    <t>450,001-500,000</t>
  </si>
  <si>
    <t>500,001-600,000</t>
  </si>
  <si>
    <t>600,001-700,000</t>
  </si>
  <si>
    <t>700,001-800,000</t>
  </si>
  <si>
    <t>800,001-900,000</t>
  </si>
  <si>
    <t>900,001-1,000,000</t>
  </si>
  <si>
    <t>1,000,001-2,000,000</t>
  </si>
  <si>
    <t>2,000,001-3,000,000</t>
  </si>
  <si>
    <t>3,000,001-4,000,000</t>
  </si>
  <si>
    <t>4,000,001-5,000,000</t>
  </si>
  <si>
    <t>5,000,001-6,000,000</t>
  </si>
  <si>
    <t>6,000,001-7,000,000</t>
  </si>
  <si>
    <t>7,000,001-8,000,000</t>
  </si>
  <si>
    <t>8,000,001-9,000,000</t>
  </si>
  <si>
    <t>9,000,001-10,000,000</t>
  </si>
  <si>
    <t>&gt;10,000,000 for farms/processors</t>
  </si>
  <si>
    <t>&gt;50,000,000 for brands</t>
  </si>
  <si>
    <t xml:space="preserve"> CAP             $10,000.00 </t>
  </si>
  <si>
    <t xml:space="preserve">CAP   $100,000.00 </t>
  </si>
  <si>
    <t>Total Brand GROPV</t>
  </si>
  <si>
    <t xml:space="preserve">Total ROA License Fee* </t>
  </si>
  <si>
    <t>*See Fee Chart sheet for break down of fee ranges and corresponding fees</t>
  </si>
  <si>
    <t>Total .2% License Fee</t>
  </si>
  <si>
    <t>Product Gross Revenue (USD)</t>
  </si>
  <si>
    <t>Cost of Raw ROC Ingredients (USD)</t>
  </si>
  <si>
    <t>ROC Cost &amp; Fee Worksheet for Brand License Fees</t>
  </si>
  <si>
    <t>Product Individual Retail Price (USD)</t>
  </si>
  <si>
    <t>GROPV (USD)</t>
  </si>
  <si>
    <t>Product License Fee (.2% x GROPV) (USD)</t>
  </si>
  <si>
    <t xml:space="preserve">*Gross Regenerative Organic Product Value (GROPV) = Gross Revenue - Cost of Raw ROC Ingredients </t>
  </si>
  <si>
    <t>Product Example</t>
  </si>
  <si>
    <t>Label Brand Name:</t>
  </si>
  <si>
    <t>Organization Name (as listed on the License Agreement):</t>
  </si>
  <si>
    <t>Annual Fee for Processors</t>
  </si>
  <si>
    <t>.1% of average GROCV in category ($10,000 cap)</t>
  </si>
  <si>
    <t>.1% of average GROPV in category ($20,000 cap)</t>
  </si>
  <si>
    <t xml:space="preserve"> CAP             $20,000.00 </t>
  </si>
  <si>
    <t>Gross Regenerative Organic Cerified™ Value</t>
  </si>
  <si>
    <t>Total ROC Ingredient % (by weight) of Recipe</t>
  </si>
  <si>
    <t>Reviewed by KM</t>
  </si>
  <si>
    <t>Approved by EW</t>
  </si>
  <si>
    <t>Version 1</t>
  </si>
  <si>
    <t xml:space="preserve">Cost &amp; Fee Worksheet  </t>
  </si>
  <si>
    <t>ROC_QMS_FR_CFW_v1</t>
  </si>
  <si>
    <t>Effective 20 Jan2021</t>
  </si>
  <si>
    <r>
      <rPr>
        <sz val="9"/>
        <color theme="1"/>
        <rFont val="Avenir Next Regular"/>
      </rPr>
      <t xml:space="preserve">Use this form to calculate the total Brand License Fees due to the ROA. This form must be completed by all parties that have a License Agreement for use of the ROC™ marks. 
You can use one Excel document for multiple products. For each product, start a new worksheet: Right click on the "Cost &amp; Fee Worksheet" tab below and select "move or copy," then click the checkbox for "create a copy." 
</t>
    </r>
    <r>
      <rPr>
        <sz val="9"/>
        <color rgb="FFC6714B"/>
        <rFont val="Avenir Next Regular"/>
      </rPr>
      <t xml:space="preserve">Do not enter values in </t>
    </r>
    <r>
      <rPr>
        <b/>
        <sz val="9"/>
        <color rgb="FFC6714B"/>
        <rFont val="Avenir Next Regular"/>
      </rPr>
      <t>ORANGE</t>
    </r>
    <r>
      <rPr>
        <sz val="9"/>
        <color rgb="FFC6714B"/>
        <rFont val="Avenir Next Regular"/>
      </rPr>
      <t xml:space="preserve"> cells - they will automatically calculate.</t>
    </r>
    <r>
      <rPr>
        <sz val="9"/>
        <color theme="5"/>
        <rFont val="Avenir Next Regular"/>
      </rPr>
      <t xml:space="preserve">	</t>
    </r>
    <r>
      <rPr>
        <sz val="9"/>
        <color theme="1"/>
        <rFont val="Avenir Next Regular"/>
      </rPr>
      <t xml:space="preserve">
</t>
    </r>
    <r>
      <rPr>
        <i/>
        <sz val="9"/>
        <color theme="1"/>
        <rFont val="Avenir Next Regular"/>
      </rPr>
      <t xml:space="preserve">Private label/marketers who do not process products are required to complete this form and are recognized as a Brand Owner under  ROC. </t>
    </r>
    <r>
      <rPr>
        <b/>
        <i/>
        <sz val="11"/>
        <color theme="1"/>
        <rFont val="Avenir Next Regular"/>
      </rPr>
      <t xml:space="preserve">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</si>
</sst>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>
    <font>
      <sz val="12"/>
      <color theme="1"/>
      <name val="Calibri"/>
      <family val="2"/>
      <scheme val="minor"/>
    </font>
    <font>
      <b/>
      <sz val="18"/>
      <color theme="1"/>
      <name val="Avenir Next Regular"/>
    </font>
    <font>
      <sz val="12"/>
      <color theme="1"/>
      <name val="Avenir Next Regular"/>
    </font>
    <font>
      <b/>
      <sz val="12"/>
      <color theme="1"/>
      <name val="Avenir Next Regular"/>
    </font>
    <font>
      <b/>
      <sz val="11"/>
      <color rgb="FF000000"/>
      <name val="Avenir Next"/>
      <family val="2"/>
    </font>
    <font>
      <sz val="11"/>
      <color rgb="FF000000"/>
      <name val="Avenir Next"/>
      <family val="2"/>
    </font>
    <font>
      <b/>
      <sz val="11"/>
      <color theme="1"/>
      <name val="Avenir Next Regular"/>
    </font>
    <font>
      <sz val="11"/>
      <color theme="1"/>
      <name val="Avenir Next Regular"/>
    </font>
    <font>
      <b/>
      <i/>
      <sz val="11"/>
      <color theme="1"/>
      <name val="Avenir Next Regular"/>
    </font>
    <font>
      <i/>
      <sz val="11"/>
      <color theme="1"/>
      <name val="Avenir Next Regular"/>
    </font>
    <font>
      <sz val="9"/>
      <color theme="1"/>
      <name val="Avenir Next Regular"/>
    </font>
    <font>
      <i/>
      <sz val="9"/>
      <color theme="1"/>
      <name val="Avenir Next Regular"/>
    </font>
    <font>
      <b/>
      <i/>
      <sz val="9"/>
      <color theme="1"/>
      <name val="Avenir Next Regular"/>
    </font>
    <font>
      <b/>
      <i/>
      <sz val="11"/>
      <color rgb="FF000000"/>
      <name val="Avenir Next"/>
      <family val="2"/>
    </font>
    <font>
      <sz val="9"/>
      <color theme="5"/>
      <name val="Avenir Next Regular"/>
    </font>
    <font>
      <sz val="9"/>
      <color rgb="FFC6714B"/>
      <name val="Avenir Next Regular"/>
    </font>
    <font>
      <b/>
      <sz val="9"/>
      <color rgb="FFC6714B"/>
      <name val="Avenir Next Regular"/>
    </font>
    <font>
      <sz val="8"/>
      <color theme="1"/>
      <name val="Avenir Next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714B"/>
        <bgColor indexed="64"/>
      </patternFill>
    </fill>
    <fill>
      <patternFill patternType="solid">
        <fgColor rgb="FFB8945D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AEAAAA"/>
      </right>
      <top/>
      <bottom style="medium">
        <color rgb="FFAEAAAA"/>
      </bottom>
      <diagonal/>
    </border>
    <border>
      <left/>
      <right style="medium">
        <color rgb="FFAEAAAA"/>
      </right>
      <top/>
      <bottom/>
      <diagonal/>
    </border>
    <border>
      <left/>
      <right/>
      <top/>
      <bottom style="medium">
        <color rgb="FFAEAAAA"/>
      </bottom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/>
      <diagonal/>
    </border>
    <border>
      <left style="medium">
        <color rgb="FFAEAAAA"/>
      </left>
      <right style="medium">
        <color rgb="FFAEAAAA"/>
      </right>
      <top/>
      <bottom/>
      <diagonal/>
    </border>
    <border>
      <left style="medium">
        <color rgb="FFAEAAAA"/>
      </left>
      <right/>
      <top style="medium">
        <color rgb="FFAEAAAA"/>
      </top>
      <bottom/>
      <diagonal/>
    </border>
    <border>
      <left style="medium">
        <color rgb="FFAEAAAA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8" fontId="5" fillId="0" borderId="3" xfId="0" applyNumberFormat="1" applyFont="1" applyBorder="1" applyAlignment="1">
      <alignment vertical="center"/>
    </xf>
    <xf numFmtId="8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0" fontId="6" fillId="0" borderId="10" xfId="0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4" fontId="7" fillId="0" borderId="1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9" fontId="7" fillId="0" borderId="15" xfId="0" applyNumberFormat="1" applyFont="1" applyBorder="1" applyProtection="1">
      <protection locked="0"/>
    </xf>
    <xf numFmtId="3" fontId="7" fillId="3" borderId="13" xfId="0" applyNumberFormat="1" applyFont="1" applyFill="1" applyBorder="1" applyProtection="1"/>
    <xf numFmtId="4" fontId="7" fillId="3" borderId="11" xfId="0" applyNumberFormat="1" applyFont="1" applyFill="1" applyBorder="1" applyProtection="1"/>
    <xf numFmtId="0" fontId="12" fillId="4" borderId="14" xfId="0" applyFont="1" applyFill="1" applyBorder="1" applyProtection="1">
      <protection locked="0"/>
    </xf>
    <xf numFmtId="3" fontId="9" fillId="4" borderId="15" xfId="0" applyNumberFormat="1" applyFont="1" applyFill="1" applyBorder="1" applyProtection="1">
      <protection locked="0"/>
    </xf>
    <xf numFmtId="0" fontId="9" fillId="4" borderId="15" xfId="0" applyFont="1" applyFill="1" applyBorder="1" applyProtection="1">
      <protection locked="0"/>
    </xf>
    <xf numFmtId="3" fontId="9" fillId="4" borderId="15" xfId="0" applyNumberFormat="1" applyFont="1" applyFill="1" applyBorder="1" applyProtection="1"/>
    <xf numFmtId="10" fontId="9" fillId="4" borderId="15" xfId="0" applyNumberFormat="1" applyFont="1" applyFill="1" applyBorder="1" applyProtection="1">
      <protection locked="0"/>
    </xf>
    <xf numFmtId="0" fontId="9" fillId="4" borderId="16" xfId="0" applyFont="1" applyFill="1" applyBorder="1" applyProtection="1"/>
    <xf numFmtId="3" fontId="7" fillId="3" borderId="15" xfId="0" applyNumberFormat="1" applyFont="1" applyFill="1" applyBorder="1" applyProtection="1"/>
    <xf numFmtId="0" fontId="7" fillId="3" borderId="16" xfId="0" applyFont="1" applyFill="1" applyBorder="1" applyProtection="1"/>
    <xf numFmtId="0" fontId="17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714B"/>
      <color rgb="FFB8945D"/>
      <color rgb="FF959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D035-2D93-FF49-8DB2-3330E260D33B}">
  <dimension ref="B2:M54"/>
  <sheetViews>
    <sheetView tabSelected="1" topLeftCell="A3" zoomScale="130" zoomScaleNormal="130" workbookViewId="0">
      <selection activeCell="G3" sqref="G3"/>
    </sheetView>
  </sheetViews>
  <sheetFormatPr baseColWidth="10" defaultRowHeight="17"/>
  <cols>
    <col min="1" max="1" width="10.83203125" style="13"/>
    <col min="2" max="2" width="42.83203125" style="13" customWidth="1"/>
    <col min="3" max="3" width="13.5" style="13" customWidth="1"/>
    <col min="4" max="4" width="19.33203125" style="13" customWidth="1"/>
    <col min="5" max="5" width="17.1640625" style="13" customWidth="1"/>
    <col min="6" max="6" width="17.83203125" style="13" customWidth="1"/>
    <col min="7" max="7" width="19.33203125" style="13" customWidth="1"/>
    <col min="8" max="8" width="19.83203125" style="13" customWidth="1"/>
    <col min="9" max="9" width="10.83203125" style="13"/>
    <col min="10" max="10" width="12.5" style="13" customWidth="1"/>
    <col min="11" max="11" width="23.6640625" style="13" customWidth="1"/>
    <col min="12" max="16384" width="10.83203125" style="13"/>
  </cols>
  <sheetData>
    <row r="2" spans="2:13" ht="29" customHeight="1">
      <c r="B2" s="49" t="s">
        <v>38</v>
      </c>
      <c r="C2" s="50"/>
      <c r="D2" s="50"/>
      <c r="E2" s="50"/>
    </row>
    <row r="3" spans="2:13" ht="138" customHeight="1">
      <c r="B3" s="49" t="s">
        <v>58</v>
      </c>
      <c r="C3" s="50"/>
      <c r="D3" s="50"/>
      <c r="E3" s="53"/>
    </row>
    <row r="4" spans="2:13">
      <c r="B4" s="14" t="s">
        <v>44</v>
      </c>
      <c r="C4" s="15"/>
      <c r="D4" s="51"/>
      <c r="E4" s="52"/>
    </row>
    <row r="5" spans="2:13">
      <c r="B5" s="14" t="s">
        <v>45</v>
      </c>
      <c r="C5" s="15"/>
      <c r="D5" s="51"/>
      <c r="E5" s="52"/>
    </row>
    <row r="6" spans="2:13">
      <c r="B6" s="16"/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3">
      <c r="B7" s="17" t="s">
        <v>3</v>
      </c>
      <c r="C7" s="40" t="s">
        <v>43</v>
      </c>
      <c r="D7" s="18"/>
      <c r="E7" s="19"/>
      <c r="F7" s="18"/>
      <c r="G7" s="18"/>
      <c r="H7" s="19"/>
      <c r="I7" s="20"/>
      <c r="J7" s="21"/>
      <c r="K7" s="14"/>
      <c r="L7" s="16"/>
      <c r="M7" s="16"/>
    </row>
    <row r="8" spans="2:13">
      <c r="B8" s="17" t="s">
        <v>2</v>
      </c>
      <c r="C8" s="41">
        <v>500000</v>
      </c>
      <c r="D8" s="22"/>
      <c r="E8" s="22"/>
      <c r="F8" s="22"/>
      <c r="G8" s="22"/>
      <c r="H8" s="22"/>
      <c r="I8" s="21"/>
      <c r="J8" s="21"/>
      <c r="K8" s="21"/>
      <c r="L8" s="16"/>
      <c r="M8" s="16"/>
    </row>
    <row r="9" spans="2:13">
      <c r="B9" s="17" t="s">
        <v>39</v>
      </c>
      <c r="C9" s="42">
        <v>8.99</v>
      </c>
      <c r="D9" s="23"/>
      <c r="E9" s="23"/>
      <c r="F9" s="23"/>
      <c r="G9" s="23"/>
      <c r="H9" s="23"/>
      <c r="I9" s="21"/>
      <c r="J9" s="21"/>
      <c r="K9" s="21"/>
      <c r="L9" s="16"/>
      <c r="M9" s="16"/>
    </row>
    <row r="10" spans="2:13">
      <c r="B10" s="17" t="s">
        <v>36</v>
      </c>
      <c r="C10" s="43">
        <f t="shared" ref="C10:H10" si="0">C8*C9</f>
        <v>4495000</v>
      </c>
      <c r="D10" s="46">
        <f t="shared" si="0"/>
        <v>0</v>
      </c>
      <c r="E10" s="46">
        <f t="shared" si="0"/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21"/>
      <c r="J10" s="21"/>
      <c r="K10" s="21"/>
      <c r="L10" s="16"/>
      <c r="M10" s="16"/>
    </row>
    <row r="11" spans="2:13">
      <c r="B11" s="17" t="s">
        <v>51</v>
      </c>
      <c r="C11" s="44">
        <v>0.75</v>
      </c>
      <c r="D11" s="37"/>
      <c r="E11" s="23"/>
      <c r="F11" s="23"/>
      <c r="G11" s="23"/>
      <c r="H11" s="23"/>
      <c r="I11" s="21"/>
      <c r="J11" s="21"/>
      <c r="K11" s="21"/>
      <c r="L11" s="16"/>
      <c r="M11" s="16"/>
    </row>
    <row r="12" spans="2:13">
      <c r="B12" s="17" t="s">
        <v>0</v>
      </c>
      <c r="C12" s="43">
        <f t="shared" ref="C12:H12" si="1">C10*C11</f>
        <v>3371250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21"/>
      <c r="J12" s="21"/>
      <c r="K12" s="16"/>
      <c r="L12" s="16"/>
      <c r="M12" s="16"/>
    </row>
    <row r="13" spans="2:13">
      <c r="B13" s="17" t="s">
        <v>37</v>
      </c>
      <c r="C13" s="41">
        <v>50000</v>
      </c>
      <c r="D13" s="22"/>
      <c r="E13" s="22"/>
      <c r="F13" s="22"/>
      <c r="G13" s="22"/>
      <c r="H13" s="22"/>
      <c r="I13" s="21"/>
      <c r="J13" s="21"/>
      <c r="K13" s="21"/>
      <c r="L13" s="16"/>
      <c r="M13" s="16"/>
    </row>
    <row r="14" spans="2:13">
      <c r="B14" s="17" t="s">
        <v>40</v>
      </c>
      <c r="C14" s="43">
        <f t="shared" ref="C14:H14" si="2">C12-C13</f>
        <v>3321250</v>
      </c>
      <c r="D14" s="46">
        <f t="shared" si="2"/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  <c r="I14" s="21"/>
      <c r="J14" s="21"/>
      <c r="K14" s="21"/>
      <c r="L14" s="16"/>
      <c r="M14" s="16"/>
    </row>
    <row r="15" spans="2:13">
      <c r="B15" s="17" t="s">
        <v>41</v>
      </c>
      <c r="C15" s="45">
        <f t="shared" ref="C15:H15" si="3">C14*0.002</f>
        <v>6642.5</v>
      </c>
      <c r="D15" s="47">
        <f t="shared" si="3"/>
        <v>0</v>
      </c>
      <c r="E15" s="47">
        <f t="shared" si="3"/>
        <v>0</v>
      </c>
      <c r="F15" s="47">
        <f t="shared" si="3"/>
        <v>0</v>
      </c>
      <c r="G15" s="47">
        <f t="shared" si="3"/>
        <v>0</v>
      </c>
      <c r="H15" s="47">
        <f t="shared" si="3"/>
        <v>0</v>
      </c>
      <c r="I15" s="21"/>
      <c r="J15" s="21"/>
      <c r="K15" s="21"/>
      <c r="L15" s="16"/>
      <c r="M15" s="16"/>
    </row>
    <row r="16" spans="2:13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2:13">
      <c r="B17" s="16"/>
      <c r="C17" s="16"/>
      <c r="D17" s="16"/>
      <c r="E17" s="16"/>
      <c r="F17" s="16"/>
      <c r="G17" s="21"/>
      <c r="H17" s="21"/>
      <c r="I17" s="16"/>
      <c r="J17" s="16"/>
      <c r="K17" s="16"/>
      <c r="L17" s="16"/>
      <c r="M17" s="16"/>
    </row>
    <row r="18" spans="2:13">
      <c r="B18" s="16"/>
      <c r="C18" s="16"/>
      <c r="D18" s="16"/>
      <c r="E18" s="16"/>
      <c r="F18" s="16"/>
      <c r="G18" s="20"/>
      <c r="H18" s="24"/>
      <c r="I18" s="16"/>
      <c r="J18" s="16"/>
      <c r="K18" s="16"/>
      <c r="L18" s="16"/>
      <c r="M18" s="16"/>
    </row>
    <row r="19" spans="2:13">
      <c r="B19" s="25" t="s">
        <v>32</v>
      </c>
      <c r="C19" s="38">
        <f>SUM(D14:H14)</f>
        <v>0</v>
      </c>
      <c r="D19" s="16"/>
      <c r="E19" s="16"/>
      <c r="F19" s="16"/>
      <c r="G19" s="20"/>
      <c r="H19" s="26"/>
      <c r="I19" s="16"/>
      <c r="J19" s="16"/>
      <c r="K19" s="16"/>
      <c r="L19" s="16"/>
      <c r="M19" s="16"/>
    </row>
    <row r="20" spans="2:13">
      <c r="B20" s="27" t="s">
        <v>35</v>
      </c>
      <c r="C20" s="39">
        <f>C19*0.002</f>
        <v>0</v>
      </c>
      <c r="D20" s="16"/>
      <c r="E20" s="16"/>
      <c r="F20" s="16"/>
      <c r="G20" s="21"/>
      <c r="H20" s="21"/>
      <c r="I20" s="16"/>
      <c r="J20" s="16"/>
      <c r="K20" s="16"/>
      <c r="L20" s="16"/>
      <c r="M20" s="16"/>
    </row>
    <row r="21" spans="2:13">
      <c r="B21" s="28"/>
      <c r="C21" s="29"/>
      <c r="D21" s="16"/>
      <c r="E21" s="16"/>
      <c r="F21" s="16"/>
      <c r="G21" s="20"/>
      <c r="H21" s="26"/>
      <c r="I21" s="16"/>
      <c r="J21" s="16"/>
      <c r="K21" s="16"/>
      <c r="L21" s="16"/>
      <c r="M21" s="16"/>
    </row>
    <row r="22" spans="2:13">
      <c r="B22" s="30" t="s">
        <v>33</v>
      </c>
      <c r="C22" s="31"/>
      <c r="D22" s="16"/>
      <c r="E22" s="16"/>
      <c r="F22" s="16"/>
      <c r="G22" s="21"/>
      <c r="H22" s="21"/>
      <c r="I22" s="16"/>
      <c r="J22" s="16"/>
      <c r="K22" s="16"/>
      <c r="L22" s="16"/>
      <c r="M22" s="16"/>
    </row>
    <row r="23" spans="2:13">
      <c r="B23" s="16"/>
      <c r="C23" s="16"/>
      <c r="D23" s="16"/>
      <c r="E23" s="16"/>
      <c r="F23" s="16"/>
      <c r="G23" s="21"/>
      <c r="H23" s="21"/>
      <c r="I23" s="16"/>
      <c r="J23" s="16"/>
      <c r="K23" s="16"/>
      <c r="L23" s="16"/>
      <c r="M23" s="16"/>
    </row>
    <row r="24" spans="2:1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>
      <c r="B25" s="14" t="s">
        <v>34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>
      <c r="B26" s="16" t="s">
        <v>42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>
      <c r="B27" s="14"/>
      <c r="C27" s="14"/>
      <c r="D27" s="14"/>
      <c r="E27" s="14"/>
      <c r="F27" s="14"/>
      <c r="G27" s="14"/>
      <c r="H27" s="14"/>
      <c r="I27" s="14"/>
      <c r="J27" s="14"/>
      <c r="K27" s="16"/>
      <c r="L27" s="16"/>
      <c r="M27" s="16"/>
    </row>
    <row r="28" spans="2:13">
      <c r="B28" s="32"/>
      <c r="C28" s="24"/>
      <c r="D28" s="21"/>
      <c r="E28" s="24"/>
      <c r="F28" s="21"/>
      <c r="G28" s="24"/>
      <c r="H28" s="24"/>
      <c r="I28" s="24"/>
      <c r="J28" s="21"/>
      <c r="K28" s="16"/>
      <c r="L28" s="16"/>
      <c r="M28" s="16"/>
    </row>
    <row r="29" spans="2:13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3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>
      <c r="B33" s="48" t="s">
        <v>56</v>
      </c>
      <c r="C33" s="48" t="s">
        <v>54</v>
      </c>
      <c r="D33" s="48" t="s">
        <v>52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2:13" ht="26">
      <c r="B34" s="48" t="s">
        <v>55</v>
      </c>
      <c r="C34" s="48" t="s">
        <v>57</v>
      </c>
      <c r="D34" s="48" t="s">
        <v>53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2:13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spans="7:10">
      <c r="G49" s="33"/>
      <c r="I49" s="34"/>
    </row>
    <row r="50" spans="7:10">
      <c r="G50" s="33"/>
      <c r="J50" s="35"/>
    </row>
    <row r="54" spans="7:10">
      <c r="G54" s="36"/>
      <c r="I54" s="35"/>
    </row>
  </sheetData>
  <sheetProtection sheet="1" objects="1" scenarios="1"/>
  <mergeCells count="4">
    <mergeCell ref="B2:E2"/>
    <mergeCell ref="D4:E4"/>
    <mergeCell ref="D5:E5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FBABF-888C-0A44-AF66-633ADCDEE44F}">
  <dimension ref="B5:E30"/>
  <sheetViews>
    <sheetView workbookViewId="0">
      <selection activeCell="E20" sqref="E20"/>
    </sheetView>
  </sheetViews>
  <sheetFormatPr baseColWidth="10" defaultRowHeight="16"/>
  <cols>
    <col min="2" max="2" width="45.6640625" customWidth="1"/>
    <col min="3" max="4" width="35.83203125" customWidth="1"/>
    <col min="5" max="5" width="34.83203125" customWidth="1"/>
  </cols>
  <sheetData>
    <row r="5" spans="2:5">
      <c r="B5" s="1"/>
      <c r="C5" s="4"/>
      <c r="D5" s="4"/>
      <c r="E5" s="3"/>
    </row>
    <row r="6" spans="2:5" ht="31" customHeight="1">
      <c r="B6" s="12" t="s">
        <v>50</v>
      </c>
      <c r="C6" s="4" t="s">
        <v>4</v>
      </c>
      <c r="D6" s="4" t="s">
        <v>46</v>
      </c>
      <c r="E6" s="3" t="s">
        <v>5</v>
      </c>
    </row>
    <row r="7" spans="2:5" ht="63" customHeight="1" thickBot="1">
      <c r="B7" s="2"/>
      <c r="C7" s="5" t="s">
        <v>47</v>
      </c>
      <c r="D7" s="5" t="s">
        <v>48</v>
      </c>
      <c r="E7" s="6" t="s">
        <v>6</v>
      </c>
    </row>
    <row r="8" spans="2:5" ht="18" thickBot="1">
      <c r="B8" s="7" t="s">
        <v>7</v>
      </c>
      <c r="C8" s="8">
        <v>200</v>
      </c>
      <c r="D8" s="8">
        <v>200</v>
      </c>
      <c r="E8" s="9">
        <v>400</v>
      </c>
    </row>
    <row r="9" spans="2:5" ht="18" thickBot="1">
      <c r="B9" s="7" t="s">
        <v>8</v>
      </c>
      <c r="C9" s="8">
        <v>225</v>
      </c>
      <c r="D9" s="8">
        <v>225</v>
      </c>
      <c r="E9" s="9">
        <v>450</v>
      </c>
    </row>
    <row r="10" spans="2:5" ht="18" thickBot="1">
      <c r="B10" s="7" t="s">
        <v>9</v>
      </c>
      <c r="C10" s="8">
        <v>275</v>
      </c>
      <c r="D10" s="8">
        <v>275</v>
      </c>
      <c r="E10" s="9">
        <v>550</v>
      </c>
    </row>
    <row r="11" spans="2:5" ht="18" thickBot="1">
      <c r="B11" s="7" t="s">
        <v>10</v>
      </c>
      <c r="C11" s="8">
        <v>325</v>
      </c>
      <c r="D11" s="8">
        <v>325</v>
      </c>
      <c r="E11" s="9">
        <v>650</v>
      </c>
    </row>
    <row r="12" spans="2:5" ht="18" thickBot="1">
      <c r="B12" s="7" t="s">
        <v>11</v>
      </c>
      <c r="C12" s="8">
        <v>375</v>
      </c>
      <c r="D12" s="8">
        <v>375</v>
      </c>
      <c r="E12" s="9">
        <v>750</v>
      </c>
    </row>
    <row r="13" spans="2:5" ht="18" thickBot="1">
      <c r="B13" s="7" t="s">
        <v>12</v>
      </c>
      <c r="C13" s="8">
        <v>425</v>
      </c>
      <c r="D13" s="8">
        <v>425</v>
      </c>
      <c r="E13" s="9">
        <v>850</v>
      </c>
    </row>
    <row r="14" spans="2:5" ht="18" thickBot="1">
      <c r="B14" s="7" t="s">
        <v>13</v>
      </c>
      <c r="C14" s="8">
        <v>475</v>
      </c>
      <c r="D14" s="8">
        <v>475</v>
      </c>
      <c r="E14" s="9">
        <v>950</v>
      </c>
    </row>
    <row r="15" spans="2:5" ht="18" thickBot="1">
      <c r="B15" s="7" t="s">
        <v>14</v>
      </c>
      <c r="C15" s="8">
        <v>550</v>
      </c>
      <c r="D15" s="8">
        <v>550</v>
      </c>
      <c r="E15" s="9">
        <v>1100</v>
      </c>
    </row>
    <row r="16" spans="2:5" ht="18" thickBot="1">
      <c r="B16" s="7" t="s">
        <v>15</v>
      </c>
      <c r="C16" s="8">
        <v>650</v>
      </c>
      <c r="D16" s="8">
        <v>650</v>
      </c>
      <c r="E16" s="9">
        <v>1300</v>
      </c>
    </row>
    <row r="17" spans="2:5" ht="18" thickBot="1">
      <c r="B17" s="7" t="s">
        <v>16</v>
      </c>
      <c r="C17" s="8">
        <v>750</v>
      </c>
      <c r="D17" s="8">
        <v>750</v>
      </c>
      <c r="E17" s="9">
        <v>1500</v>
      </c>
    </row>
    <row r="18" spans="2:5" ht="18" thickBot="1">
      <c r="B18" s="7" t="s">
        <v>17</v>
      </c>
      <c r="C18" s="8">
        <v>850</v>
      </c>
      <c r="D18" s="8">
        <v>850</v>
      </c>
      <c r="E18" s="9">
        <v>1700</v>
      </c>
    </row>
    <row r="19" spans="2:5" ht="18" thickBot="1">
      <c r="B19" s="7" t="s">
        <v>18</v>
      </c>
      <c r="C19" s="8">
        <v>950</v>
      </c>
      <c r="D19" s="8">
        <v>950</v>
      </c>
      <c r="E19" s="9">
        <v>1900</v>
      </c>
    </row>
    <row r="20" spans="2:5" ht="18" thickBot="1">
      <c r="B20" s="7" t="s">
        <v>19</v>
      </c>
      <c r="C20" s="8">
        <v>1500</v>
      </c>
      <c r="D20" s="8">
        <v>1500</v>
      </c>
      <c r="E20" s="9">
        <v>3000</v>
      </c>
    </row>
    <row r="21" spans="2:5" ht="17" thickBot="1">
      <c r="B21" s="10" t="s">
        <v>20</v>
      </c>
      <c r="C21" s="8">
        <v>2500</v>
      </c>
      <c r="D21" s="8">
        <v>2500</v>
      </c>
      <c r="E21" s="9">
        <v>5000</v>
      </c>
    </row>
    <row r="22" spans="2:5" ht="17" thickBot="1">
      <c r="B22" s="10" t="s">
        <v>21</v>
      </c>
      <c r="C22" s="8">
        <v>3500</v>
      </c>
      <c r="D22" s="8">
        <v>3500</v>
      </c>
      <c r="E22" s="9">
        <v>7000</v>
      </c>
    </row>
    <row r="23" spans="2:5" ht="17" thickBot="1">
      <c r="B23" s="10" t="s">
        <v>22</v>
      </c>
      <c r="C23" s="8">
        <v>4500</v>
      </c>
      <c r="D23" s="8">
        <v>4500</v>
      </c>
      <c r="E23" s="9">
        <v>9000</v>
      </c>
    </row>
    <row r="24" spans="2:5" ht="17" thickBot="1">
      <c r="B24" s="10" t="s">
        <v>23</v>
      </c>
      <c r="C24" s="8">
        <v>5500</v>
      </c>
      <c r="D24" s="8">
        <v>5500</v>
      </c>
      <c r="E24" s="9">
        <v>11000</v>
      </c>
    </row>
    <row r="25" spans="2:5" ht="17" thickBot="1">
      <c r="B25" s="10" t="s">
        <v>24</v>
      </c>
      <c r="C25" s="8">
        <v>6500</v>
      </c>
      <c r="D25" s="8">
        <v>6500</v>
      </c>
      <c r="E25" s="9">
        <v>13000</v>
      </c>
    </row>
    <row r="26" spans="2:5" ht="17" thickBot="1">
      <c r="B26" s="10" t="s">
        <v>25</v>
      </c>
      <c r="C26" s="8">
        <v>7500</v>
      </c>
      <c r="D26" s="8">
        <v>7500</v>
      </c>
      <c r="E26" s="9">
        <v>15000</v>
      </c>
    </row>
    <row r="27" spans="2:5" ht="17" thickBot="1">
      <c r="B27" s="10" t="s">
        <v>26</v>
      </c>
      <c r="C27" s="8">
        <v>8500</v>
      </c>
      <c r="D27" s="8">
        <v>8500</v>
      </c>
      <c r="E27" s="9">
        <v>17000</v>
      </c>
    </row>
    <row r="28" spans="2:5" ht="17" thickBot="1">
      <c r="B28" s="10" t="s">
        <v>27</v>
      </c>
      <c r="C28" s="8">
        <v>9500</v>
      </c>
      <c r="D28" s="8">
        <v>9500</v>
      </c>
      <c r="E28" s="9">
        <v>19000</v>
      </c>
    </row>
    <row r="29" spans="2:5">
      <c r="B29" s="11" t="s">
        <v>28</v>
      </c>
      <c r="C29" s="54" t="s">
        <v>30</v>
      </c>
      <c r="D29" s="54" t="s">
        <v>49</v>
      </c>
      <c r="E29" s="56" t="s">
        <v>31</v>
      </c>
    </row>
    <row r="30" spans="2:5">
      <c r="B30" s="11" t="s">
        <v>29</v>
      </c>
      <c r="C30" s="55"/>
      <c r="D30" s="55"/>
      <c r="E30" s="57"/>
    </row>
  </sheetData>
  <mergeCells count="3">
    <mergeCell ref="C29:C30"/>
    <mergeCell ref="E29:E30"/>
    <mergeCell ref="D29:D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B6F19237F83468C492045ED95C35E" ma:contentTypeVersion="14" ma:contentTypeDescription="Create a new document." ma:contentTypeScope="" ma:versionID="da1a207138f8ceaa30bd485a2348072b">
  <xsd:schema xmlns:xsd="http://www.w3.org/2001/XMLSchema" xmlns:xs="http://www.w3.org/2001/XMLSchema" xmlns:p="http://schemas.microsoft.com/office/2006/metadata/properties" xmlns:ns2="c6619336-4639-4fd1-927d-7b070a439cc3" xmlns:ns3="60c9353d-9ae3-4b05-afcb-c4c1e9b7e076" targetNamespace="http://schemas.microsoft.com/office/2006/metadata/properties" ma:root="true" ma:fieldsID="b45e31824d804ce6631367ca66f21c5e" ns2:_="" ns3:_="">
    <xsd:import namespace="c6619336-4639-4fd1-927d-7b070a439cc3"/>
    <xsd:import namespace="60c9353d-9ae3-4b05-afcb-c4c1e9b7e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19336-4639-4fd1-927d-7b070a439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9353d-9ae3-4b05-afcb-c4c1e9b7e07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3B1457-5120-48E9-9F63-27550CCB94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2E99E-E935-4536-B591-1D814059BD4F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0c9353d-9ae3-4b05-afcb-c4c1e9b7e076"/>
    <ds:schemaRef ds:uri="http://schemas.microsoft.com/office/2006/metadata/properties"/>
    <ds:schemaRef ds:uri="http://schemas.microsoft.com/office/2006/documentManagement/types"/>
    <ds:schemaRef ds:uri="c6619336-4639-4fd1-927d-7b070a439cc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2E97EC-F5D3-4621-A64D-B1DC6066C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19336-4639-4fd1-927d-7b070a439cc3"/>
    <ds:schemaRef ds:uri="60c9353d-9ae3-4b05-afcb-c4c1e9b7e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Cost &amp; Fee Worksheet</vt:lpstr>
      <vt:lpstr>2. Fee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Zoe Schaeffer</cp:lastModifiedBy>
  <dcterms:created xsi:type="dcterms:W3CDTF">2020-12-28T19:08:22Z</dcterms:created>
  <dcterms:modified xsi:type="dcterms:W3CDTF">2021-01-27T22:26:14Z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0x010100514B6F19237F83468C492045ED95C35E</vt:lpwstr>
  </property>
</Properties>
</file>